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12 ARALIK\"/>
    </mc:Choice>
  </mc:AlternateContent>
  <xr:revisionPtr revIDLastSave="0" documentId="13_ncr:1_{E303711A-F075-4B6B-8918-1DF3DE95986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E22" i="1"/>
  <c r="G5" i="1"/>
  <c r="K5" i="1" s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<sst xmlns="http://schemas.openxmlformats.org/spreadsheetml/2006/main" count="50" uniqueCount="43">
  <si>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</si>
  <si>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</si>
  <si>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</si>
  <si>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</si>
  <si>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</si>
  <si>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</si>
  <si>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</si>
  <si>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</si>
  <si>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</si>
  <si>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</si>
  <si>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</si>
  <si>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</si>
  <si>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</si>
  <si>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</si>
  <si>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</si>
  <si>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</si>
  <si>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</si>
  <si>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</si>
  <si>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</si>
  <si>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</si>
  <si>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</si>
  <si>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</si>
  <si>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</si>
  <si>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</si>
  <si>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</si>
  <si>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</si>
  <si>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</si>
  <si>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</si>
  <si>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</si>
  <si>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</si>
  <si>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</si>
  <si>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</si>
  <si>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</si>
  <si>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</si>
  <si>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</si>
  <si>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</si>
  <si>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42 FPH 25</t>
  </si>
  <si>
    <t>01,12,2023</t>
  </si>
  <si>
    <t>HİLAL ÇATI - HAKAN FALAY</t>
  </si>
  <si>
    <t>HASAN YILDIRIM</t>
  </si>
  <si>
    <t>OTEL</t>
  </si>
  <si>
    <t>HARUN ÇOCUKLARI HARÇLIK</t>
  </si>
  <si>
    <t>NEVŞEHİR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</si>
</sst>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2" fillId="4" borderId="2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R21" sqref="R2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9" t="s">
        <v>39</v>
      </c>
      <c r="C2" s="40"/>
      <c r="D2" s="2" t="s">
        <v>2</v>
      </c>
      <c r="E2" s="41" t="s">
        <v>42</v>
      </c>
      <c r="F2" s="41"/>
      <c r="G2" s="41"/>
      <c r="H2" s="41"/>
      <c r="I2" s="41"/>
      <c r="J2" s="41"/>
      <c r="K2" s="3" t="s">
        <v>3</v>
      </c>
      <c r="L2" s="4">
        <f ca="1">TODAY()</f>
        <v>45264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2" t="s">
        <v>4</v>
      </c>
      <c r="B3" s="42"/>
      <c r="C3" s="42"/>
      <c r="D3" s="42"/>
      <c r="E3" s="42"/>
      <c r="F3" s="6"/>
      <c r="G3" s="42" t="s">
        <v>5</v>
      </c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6" t="s">
        <v>6</v>
      </c>
      <c r="B4" s="37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4" t="s">
        <v>38</v>
      </c>
      <c r="B5" s="35"/>
      <c r="C5" s="10" t="s">
        <v>37</v>
      </c>
      <c r="D5" s="11"/>
      <c r="E5" s="12">
        <v>65985</v>
      </c>
      <c r="F5" s="1"/>
      <c r="G5" s="13" t="str">
        <f t="shared" ref="G5" si="0">IF(A5="","",(A5))</f>
        <v>HİLAL ÇATI - HAKAN FALAY</v>
      </c>
      <c r="H5" s="12">
        <v>5300</v>
      </c>
      <c r="I5" s="12">
        <v>45763.4</v>
      </c>
      <c r="J5" s="12"/>
      <c r="K5" s="12">
        <f>IF(G5="","",SUM(E5-H5-I5-J5))</f>
        <v>14921.599999999999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4"/>
      <c r="B6" s="35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4"/>
      <c r="B7" s="3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4"/>
      <c r="B8" s="3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9</v>
      </c>
      <c r="Q8" s="1"/>
      <c r="R8" s="31">
        <f t="shared" ref="R8:R12" si="3">N8*P8</f>
        <v>900</v>
      </c>
      <c r="S8" s="1"/>
      <c r="T8" s="1"/>
      <c r="U8" s="1"/>
      <c r="V8" s="1"/>
      <c r="W8" s="1"/>
      <c r="X8" s="1"/>
    </row>
    <row r="9" spans="1:24" x14ac:dyDescent="0.25">
      <c r="A9" s="34"/>
      <c r="B9" s="3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4"/>
      <c r="B10" s="3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4"/>
      <c r="B11" s="3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4"/>
      <c r="B12" s="3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4"/>
      <c r="B13" s="3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4"/>
      <c r="B14" s="3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900</v>
      </c>
      <c r="S14" s="1"/>
      <c r="T14" s="1"/>
      <c r="U14" s="1"/>
      <c r="V14" s="1"/>
      <c r="W14" s="1"/>
      <c r="X14" s="1"/>
    </row>
    <row r="15" spans="1:24" x14ac:dyDescent="0.25">
      <c r="A15" s="34"/>
      <c r="B15" s="3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4"/>
      <c r="B16" s="3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4"/>
      <c r="B17" s="3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4"/>
      <c r="B18" s="3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4"/>
      <c r="B19" s="3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4"/>
      <c r="B20" s="35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4"/>
      <c r="B21" s="3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3" t="s">
        <v>35</v>
      </c>
      <c r="B22" s="33" t="s">
        <v>36</v>
      </c>
      <c r="C22" s="33"/>
      <c r="D22" s="17" t="s">
        <v>17</v>
      </c>
      <c r="E22" s="18">
        <f>SUM(E5:E21)</f>
        <v>65985</v>
      </c>
      <c r="F22" s="1"/>
      <c r="G22" s="17" t="s">
        <v>17</v>
      </c>
      <c r="H22" s="18">
        <f>SUM(H5:H21)</f>
        <v>9300</v>
      </c>
      <c r="I22" s="18">
        <f>SUM(I5:I21)</f>
        <v>45763.4</v>
      </c>
      <c r="J22" s="18">
        <f>SUM(J5:J21)</f>
        <v>0</v>
      </c>
      <c r="K22" s="18">
        <f>SUM(K5:K21)</f>
        <v>14921.599999999999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2" t="s">
        <v>10</v>
      </c>
      <c r="B24" s="42"/>
      <c r="C24" s="5" t="s">
        <v>18</v>
      </c>
      <c r="D24" s="5" t="s">
        <v>19</v>
      </c>
      <c r="E24" s="5" t="s">
        <v>20</v>
      </c>
      <c r="F24" s="1"/>
      <c r="G24" s="42" t="s">
        <v>21</v>
      </c>
      <c r="H24" s="42"/>
      <c r="I24" s="42"/>
      <c r="J24" s="42"/>
      <c r="K24" s="4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3" t="s">
        <v>22</v>
      </c>
      <c r="B25" s="43"/>
      <c r="C25" s="19">
        <v>360592</v>
      </c>
      <c r="D25" s="19">
        <v>361260</v>
      </c>
      <c r="E25" s="20">
        <f>IF(C25="","",SUM(D25-C25))</f>
        <v>668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3" t="s">
        <v>25</v>
      </c>
      <c r="B26" s="43"/>
      <c r="C26" s="21">
        <v>3190</v>
      </c>
      <c r="D26" s="22"/>
      <c r="E26" s="21">
        <f>IF(C26="","",SUM(C26/E25))</f>
        <v>4.7754491017964069</v>
      </c>
      <c r="F26" s="1"/>
      <c r="G26" s="11" t="s">
        <v>26</v>
      </c>
      <c r="H26" s="12">
        <v>3190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3" t="s">
        <v>27</v>
      </c>
      <c r="B27" s="43"/>
      <c r="C27" s="21">
        <f>IF(H33="","",(H33))</f>
        <v>4363.5</v>
      </c>
      <c r="D27" s="22"/>
      <c r="E27" s="23">
        <f>SUM(C27/E22)</f>
        <v>6.6128665605819509E-2</v>
      </c>
      <c r="F27" s="1"/>
      <c r="G27" s="11" t="s">
        <v>28</v>
      </c>
      <c r="H27" s="12">
        <v>423.5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40</v>
      </c>
      <c r="H28" s="12">
        <v>650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29</v>
      </c>
      <c r="B29" s="47"/>
      <c r="C29" s="48"/>
      <c r="D29" s="1"/>
      <c r="E29" s="1"/>
      <c r="F29" s="1"/>
      <c r="G29" s="11" t="s">
        <v>41</v>
      </c>
      <c r="H29" s="12">
        <v>100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4363.5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30</v>
      </c>
      <c r="B36" s="53"/>
      <c r="C36" s="16">
        <f>SUM(H36+C34)</f>
        <v>4936.5</v>
      </c>
      <c r="D36" s="1"/>
      <c r="E36" s="1"/>
      <c r="F36" s="1"/>
      <c r="G36" s="27" t="s">
        <v>31</v>
      </c>
      <c r="H36" s="16">
        <f>IF(H33="","",SUM(H22-H33))</f>
        <v>4936.5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39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32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33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34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2023-12-04T07:49:50Z</cp:lastPrinted>
  <dcterms:created xsi:type="dcterms:W3CDTF">2022-08-24T05:29:34Z</dcterms:created>
  <dcterms:modified xsi:type="dcterms:W3CDTF">2023-12-04T14:37:19Z</dcterms:modified>
</cp:coreProperties>
</file>